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<sst xmlns="http://schemas.openxmlformats.org/spreadsheetml/2006/main" count="82" uniqueCount="62">
  <si>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№</t>
  </si>
  <si>
    <t>К%</t>
  </si>
  <si>
    <t>Ксп</t>
  </si>
  <si>
    <t>С2</t>
  </si>
  <si>
    <t>С1+С2</t>
  </si>
  <si>
    <t>F2</t>
  </si>
  <si>
    <t>ГАРАЖ №1</t>
  </si>
  <si>
    <t>ГАРАЖ №2</t>
  </si>
  <si>
    <t>ГАРАЖ №3</t>
  </si>
  <si>
    <t>ГАРАЖ №4</t>
  </si>
  <si>
    <t>Апартамент №1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</si>
  <si>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</si>
  <si>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</si>
  <si>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</si>
  <si>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</si>
  <si>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</si>
  <si>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</si>
  <si>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№1</t>
  </si>
  <si>
    <t>Апартамент №8</t>
  </si>
  <si>
    <t>Апартамент №9</t>
  </si>
  <si>
    <t>Апартамент №10</t>
  </si>
  <si>
    <t>№2</t>
  </si>
  <si>
    <t>Апартамент №11</t>
  </si>
  <si>
    <t>Апартамент №12</t>
  </si>
  <si>
    <t>Апартамент №13</t>
  </si>
  <si>
    <t>стр.1 от 2</t>
  </si>
  <si>
    <t>Апартамент №14</t>
  </si>
  <si>
    <r>
      <t xml:space="preserve">          Площоразпределение общи части на строеж "ЖИЛИЩНА СГРАДА" в ПИ  с ид-р №57491.501.78 </t>
    </r>
    <r>
      <rPr>
        <sz val="10"/>
        <rFont val="Arial"/>
        <family val="2"/>
      </rPr>
      <t>п</t>
    </r>
    <r>
      <rPr>
        <b/>
        <sz val="10"/>
        <rFont val="Arial"/>
        <family val="2"/>
      </rPr>
      <t xml:space="preserve">о кадастралната </t>
    </r>
  </si>
  <si>
    <t xml:space="preserve">                            карта на гр.Поморие,  /бивш УПИ ІV-5295, в квартал 262 по ПУП-ПР на гр.Поморие/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</si>
  <si>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</si>
  <si>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</si>
  <si>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</si>
  <si>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</si>
  <si>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</si>
  <si>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</si>
  <si>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</si>
  <si>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</si>
  <si>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</si>
  <si>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</si>
  <si>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</si>
  <si>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</si>
  <si>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</si>
  <si>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</si>
  <si>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</si>
  <si>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</si>
  <si>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</si>
  <si>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Апартамент №15</t>
  </si>
  <si>
    <t>Апартамент №16</t>
  </si>
  <si>
    <t>Апартамент №17</t>
  </si>
  <si>
    <t>Апартамент №18</t>
  </si>
  <si>
    <t>Апартамент №19</t>
  </si>
  <si>
    <t>ПЛОЩ</t>
  </si>
  <si>
    <t>МАЗЕ</t>
  </si>
  <si>
    <t>ЕТАЖ</t>
  </si>
  <si>
    <t>ОБЩИ ЧАСТИ</t>
  </si>
  <si>
    <t>ОБЕКТ</t>
  </si>
  <si>
    <t>ОБЩА ПЛОЩ</t>
  </si>
  <si>
    <t>=</t>
  </si>
  <si>
    <t xml:space="preserve">ЦЕНА </t>
  </si>
  <si>
    <t>ЦЕНА НА М.2</t>
  </si>
  <si>
    <t>ПРОДАДЕН</t>
  </si>
  <si>
    <t>СВОБОДЕН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</si>
</sst>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_-* #,##0\ [$€-40B]_-;\-* #,##0\ [$€-40B]_-;_-* &quot;-&quot;\ [$€-40B]_-;_-@_-"/>
    <numFmt numFmtId="174" formatCode="_-* #,##0\ [$€-1]_-;\-* #,##0\ [$€-1]_-;_-* &quot;-&quot;\ [$€-1]_-;_-@_-"/>
    <numFmt numFmtId="175" formatCode="_-* #,##0.00\ [$€-1]_-;\-* #,##0.00\ [$€-1]_-;_-* &quot;-&quot;??\ [$€-1]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Fill="1" applyBorder="1" applyAlignment="1">
      <alignment/>
    </xf>
    <xf numFmtId="0" fontId="2" fillId="5" borderId="9" xfId="0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74" fontId="2" fillId="6" borderId="9" xfId="0" applyNumberFormat="1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174" fontId="2" fillId="5" borderId="9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4" fontId="2" fillId="5" borderId="12" xfId="17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7" xfId="0" applyNumberFormat="1" applyFont="1" applyBorder="1" applyAlignment="1">
      <alignment horizontal="center"/>
    </xf>
    <xf numFmtId="174" fontId="2" fillId="5" borderId="15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174" fontId="2" fillId="6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5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4" fontId="2" fillId="0" borderId="20" xfId="0" applyNumberFormat="1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74" fontId="2" fillId="5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164" fontId="2" fillId="6" borderId="9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5" fillId="6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174" fontId="5" fillId="6" borderId="9" xfId="0" applyNumberFormat="1" applyFont="1" applyFill="1" applyBorder="1" applyAlignment="1">
      <alignment horizontal="center"/>
    </xf>
    <xf numFmtId="174" fontId="5" fillId="6" borderId="18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V25" sqref="V25"/>
    </sheetView>
  </sheetViews>
  <sheetFormatPr defaultColWidth="9.140625" defaultRowHeight="12.75"/>
  <cols>
    <col min="1" max="1" width="3.421875" style="0" customWidth="1"/>
    <col min="2" max="2" width="22.00390625" style="0" customWidth="1"/>
    <col min="3" max="3" width="9.00390625" style="0" customWidth="1"/>
    <col min="4" max="4" width="13.00390625" style="0" customWidth="1"/>
    <col min="5" max="5" width="7.140625" style="0" hidden="1" customWidth="1"/>
    <col min="6" max="7" width="4.7109375" style="0" hidden="1" customWidth="1"/>
    <col min="8" max="8" width="5.7109375" style="0" hidden="1" customWidth="1"/>
    <col min="9" max="10" width="4.140625" style="0" hidden="1" customWidth="1"/>
    <col min="11" max="11" width="8.8515625" style="0" hidden="1" customWidth="1"/>
    <col min="12" max="12" width="11.28125" style="0" customWidth="1"/>
    <col min="13" max="13" width="7.421875" style="0" customWidth="1"/>
    <col min="14" max="14" width="4.421875" style="0" hidden="1" customWidth="1"/>
    <col min="15" max="15" width="6.421875" style="0" hidden="1" customWidth="1"/>
    <col min="16" max="16" width="7.7109375" style="0" hidden="1" customWidth="1"/>
    <col min="17" max="17" width="8.140625" style="0" hidden="1" customWidth="1"/>
    <col min="18" max="18" width="7.421875" style="0" hidden="1" customWidth="1"/>
    <col min="19" max="19" width="15.28125" style="0" customWidth="1"/>
    <col min="20" max="20" width="16.00390625" style="0" customWidth="1"/>
    <col min="22" max="22" width="19.28125" style="0" customWidth="1"/>
  </cols>
  <sheetData>
    <row r="1" spans="1:22" ht="12.75">
      <c r="A1" s="80"/>
      <c r="B1" s="81" t="s">
        <v>27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0"/>
      <c r="S1" s="80"/>
      <c r="T1" s="80"/>
      <c r="U1" s="80"/>
      <c r="V1" s="80"/>
    </row>
    <row r="2" spans="1:22" ht="13.5" thickBot="1">
      <c r="A2" s="80"/>
      <c r="B2" s="81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0" t="s">
        <v>25</v>
      </c>
      <c r="S2" s="80"/>
      <c r="T2" s="80"/>
      <c r="U2" s="80"/>
      <c r="V2" s="80"/>
    </row>
    <row r="3" spans="1:22" ht="21.75" customHeight="1">
      <c r="A3" s="19" t="s">
        <v>0</v>
      </c>
      <c r="B3" s="51" t="s">
        <v>55</v>
      </c>
      <c r="C3" s="52" t="s">
        <v>53</v>
      </c>
      <c r="D3" s="52" t="s">
        <v>51</v>
      </c>
      <c r="E3" s="52"/>
      <c r="F3" s="52"/>
      <c r="G3" s="52"/>
      <c r="H3" s="52"/>
      <c r="I3" s="52"/>
      <c r="J3" s="52"/>
      <c r="K3" s="53"/>
      <c r="L3" s="52" t="s">
        <v>52</v>
      </c>
      <c r="M3" s="52" t="s">
        <v>52</v>
      </c>
      <c r="N3" s="52" t="s">
        <v>2</v>
      </c>
      <c r="O3" s="52" t="s">
        <v>3</v>
      </c>
      <c r="P3" s="52" t="s">
        <v>4</v>
      </c>
      <c r="Q3" s="52" t="s">
        <v>1</v>
      </c>
      <c r="R3" s="52" t="s">
        <v>5</v>
      </c>
      <c r="S3" s="52" t="s">
        <v>54</v>
      </c>
      <c r="T3" s="54" t="s">
        <v>56</v>
      </c>
      <c r="U3" s="58" t="s">
        <v>58</v>
      </c>
      <c r="V3" s="59" t="s">
        <v>59</v>
      </c>
    </row>
    <row r="4" spans="1:22" s="50" customFormat="1" ht="15" customHeight="1">
      <c r="A4" s="55">
        <v>1</v>
      </c>
      <c r="B4" s="60" t="s">
        <v>6</v>
      </c>
      <c r="C4" s="43">
        <v>1</v>
      </c>
      <c r="D4" s="43">
        <v>27.09</v>
      </c>
      <c r="E4" s="43"/>
      <c r="F4" s="43"/>
      <c r="G4" s="43"/>
      <c r="H4" s="43"/>
      <c r="I4" s="43"/>
      <c r="J4" s="44"/>
      <c r="K4" s="44"/>
      <c r="L4" s="43"/>
      <c r="M4" s="43"/>
      <c r="N4" s="43"/>
      <c r="O4" s="43"/>
      <c r="P4" s="44"/>
      <c r="Q4" s="45"/>
      <c r="R4" s="45"/>
      <c r="S4" s="45">
        <v>5.74</v>
      </c>
      <c r="T4" s="46">
        <f>D4+S4</f>
        <v>32.83</v>
      </c>
      <c r="U4" s="47">
        <v>650</v>
      </c>
      <c r="V4" s="61" t="s">
        <v>60</v>
      </c>
    </row>
    <row r="5" spans="1:22" s="50" customFormat="1" ht="15" customHeight="1">
      <c r="A5" s="55">
        <v>2</v>
      </c>
      <c r="B5" s="60" t="s">
        <v>7</v>
      </c>
      <c r="C5" s="43">
        <v>1</v>
      </c>
      <c r="D5" s="43">
        <v>26.46</v>
      </c>
      <c r="E5" s="43"/>
      <c r="F5" s="43"/>
      <c r="G5" s="43"/>
      <c r="H5" s="43"/>
      <c r="I5" s="43"/>
      <c r="J5" s="44"/>
      <c r="K5" s="44"/>
      <c r="L5" s="45"/>
      <c r="M5" s="43"/>
      <c r="N5" s="43"/>
      <c r="O5" s="43"/>
      <c r="P5" s="44"/>
      <c r="Q5" s="45"/>
      <c r="R5" s="45"/>
      <c r="S5" s="45">
        <v>5.6</v>
      </c>
      <c r="T5" s="46">
        <f>D5+S5</f>
        <v>32.06</v>
      </c>
      <c r="U5" s="47">
        <v>650</v>
      </c>
      <c r="V5" s="61" t="s">
        <v>60</v>
      </c>
    </row>
    <row r="6" spans="1:22" s="50" customFormat="1" ht="15" customHeight="1">
      <c r="A6" s="55">
        <v>3</v>
      </c>
      <c r="B6" s="60" t="s">
        <v>8</v>
      </c>
      <c r="C6" s="43">
        <v>1</v>
      </c>
      <c r="D6" s="45">
        <v>23.05</v>
      </c>
      <c r="E6" s="43"/>
      <c r="F6" s="43"/>
      <c r="G6" s="43"/>
      <c r="H6" s="43"/>
      <c r="I6" s="43"/>
      <c r="J6" s="44"/>
      <c r="K6" s="44"/>
      <c r="L6" s="45"/>
      <c r="M6" s="43"/>
      <c r="N6" s="43"/>
      <c r="O6" s="43"/>
      <c r="P6" s="44"/>
      <c r="Q6" s="45"/>
      <c r="R6" s="45"/>
      <c r="S6" s="45">
        <v>4.88</v>
      </c>
      <c r="T6" s="46">
        <f>D6+S6</f>
        <v>27.93</v>
      </c>
      <c r="U6" s="47">
        <v>650</v>
      </c>
      <c r="V6" s="61" t="s">
        <v>60</v>
      </c>
    </row>
    <row r="7" spans="1:22" ht="15" customHeight="1">
      <c r="A7" s="56">
        <v>4</v>
      </c>
      <c r="B7" s="60" t="s">
        <v>9</v>
      </c>
      <c r="C7" s="43">
        <v>1</v>
      </c>
      <c r="D7" s="45">
        <v>24.77</v>
      </c>
      <c r="E7" s="43"/>
      <c r="F7" s="43"/>
      <c r="G7" s="43"/>
      <c r="H7" s="43"/>
      <c r="I7" s="43"/>
      <c r="J7" s="44"/>
      <c r="K7" s="44"/>
      <c r="L7" s="45"/>
      <c r="M7" s="78"/>
      <c r="N7" s="43"/>
      <c r="O7" s="45"/>
      <c r="P7" s="44"/>
      <c r="Q7" s="45"/>
      <c r="R7" s="45"/>
      <c r="S7" s="45">
        <v>5.25</v>
      </c>
      <c r="T7" s="46">
        <f>D7+S7</f>
        <v>30.02</v>
      </c>
      <c r="U7" s="47">
        <v>650</v>
      </c>
      <c r="V7" s="61" t="s">
        <v>60</v>
      </c>
    </row>
    <row r="8" spans="1:22" s="50" customFormat="1" ht="15" customHeight="1">
      <c r="A8" s="55">
        <v>5</v>
      </c>
      <c r="B8" s="60" t="s">
        <v>10</v>
      </c>
      <c r="C8" s="43">
        <v>2</v>
      </c>
      <c r="D8" s="45">
        <v>58.48</v>
      </c>
      <c r="E8" s="45"/>
      <c r="F8" s="43"/>
      <c r="G8" s="43"/>
      <c r="H8" s="43"/>
      <c r="I8" s="43"/>
      <c r="J8" s="44"/>
      <c r="K8" s="44"/>
      <c r="L8" s="45" t="s">
        <v>17</v>
      </c>
      <c r="M8" s="45">
        <v>2.73</v>
      </c>
      <c r="N8" s="43"/>
      <c r="O8" s="43"/>
      <c r="P8" s="44"/>
      <c r="Q8" s="45"/>
      <c r="R8" s="45"/>
      <c r="S8" s="45">
        <v>12.12</v>
      </c>
      <c r="T8" s="46">
        <f>D8+M8+S8</f>
        <v>73.33</v>
      </c>
      <c r="U8" s="47">
        <v>1150</v>
      </c>
      <c r="V8" s="61" t="s">
        <v>60</v>
      </c>
    </row>
    <row r="9" spans="1:22" s="50" customFormat="1" ht="15" customHeight="1">
      <c r="A9" s="55">
        <v>6</v>
      </c>
      <c r="B9" s="60" t="s">
        <v>11</v>
      </c>
      <c r="C9" s="43">
        <v>2</v>
      </c>
      <c r="D9" s="45">
        <v>57.29</v>
      </c>
      <c r="E9" s="43"/>
      <c r="F9" s="43"/>
      <c r="G9" s="43"/>
      <c r="H9" s="43"/>
      <c r="I9" s="43"/>
      <c r="J9" s="44"/>
      <c r="K9" s="44"/>
      <c r="L9" s="45" t="s">
        <v>21</v>
      </c>
      <c r="M9" s="45">
        <v>2.73</v>
      </c>
      <c r="N9" s="43"/>
      <c r="O9" s="43"/>
      <c r="P9" s="44"/>
      <c r="Q9" s="45"/>
      <c r="R9" s="45"/>
      <c r="S9" s="45">
        <v>12.35</v>
      </c>
      <c r="T9" s="46">
        <f aca="true" t="shared" si="0" ref="T9:T26">D9+M9+S9</f>
        <v>72.36999999999999</v>
      </c>
      <c r="U9" s="47">
        <v>1150</v>
      </c>
      <c r="V9" s="61" t="s">
        <v>60</v>
      </c>
    </row>
    <row r="10" spans="1:22" s="50" customFormat="1" ht="15" customHeight="1">
      <c r="A10" s="55">
        <v>7</v>
      </c>
      <c r="B10" s="60" t="s">
        <v>12</v>
      </c>
      <c r="C10" s="43">
        <v>2</v>
      </c>
      <c r="D10" s="45">
        <v>58.75</v>
      </c>
      <c r="E10" s="45"/>
      <c r="F10" s="43"/>
      <c r="G10" s="43"/>
      <c r="H10" s="43"/>
      <c r="I10" s="43"/>
      <c r="J10" s="44"/>
      <c r="K10" s="44"/>
      <c r="L10" s="45" t="s">
        <v>29</v>
      </c>
      <c r="M10" s="45">
        <v>2.73</v>
      </c>
      <c r="N10" s="43"/>
      <c r="O10" s="43"/>
      <c r="P10" s="44"/>
      <c r="Q10" s="45"/>
      <c r="R10" s="45"/>
      <c r="S10" s="45">
        <v>12.17</v>
      </c>
      <c r="T10" s="46">
        <f t="shared" si="0"/>
        <v>73.64999999999999</v>
      </c>
      <c r="U10" s="47">
        <v>1150</v>
      </c>
      <c r="V10" s="61" t="s">
        <v>60</v>
      </c>
    </row>
    <row r="11" spans="1:22" s="50" customFormat="1" ht="15" customHeight="1">
      <c r="A11" s="55">
        <v>8</v>
      </c>
      <c r="B11" s="60" t="s">
        <v>13</v>
      </c>
      <c r="C11" s="43">
        <v>2</v>
      </c>
      <c r="D11" s="45">
        <v>30.87</v>
      </c>
      <c r="E11" s="43"/>
      <c r="F11" s="43"/>
      <c r="G11" s="43"/>
      <c r="H11" s="43"/>
      <c r="I11" s="43"/>
      <c r="J11" s="44"/>
      <c r="K11" s="44"/>
      <c r="L11" s="45" t="s">
        <v>30</v>
      </c>
      <c r="M11" s="45">
        <v>2.74</v>
      </c>
      <c r="N11" s="43"/>
      <c r="O11" s="43"/>
      <c r="P11" s="44"/>
      <c r="Q11" s="45"/>
      <c r="R11" s="45"/>
      <c r="S11" s="45">
        <v>6.66</v>
      </c>
      <c r="T11" s="46">
        <f t="shared" si="0"/>
        <v>40.269999999999996</v>
      </c>
      <c r="U11" s="47">
        <v>1150</v>
      </c>
      <c r="V11" s="61" t="s">
        <v>60</v>
      </c>
    </row>
    <row r="12" spans="1:22" s="50" customFormat="1" ht="15" customHeight="1">
      <c r="A12" s="55">
        <v>9</v>
      </c>
      <c r="B12" s="60" t="s">
        <v>14</v>
      </c>
      <c r="C12" s="43">
        <v>3</v>
      </c>
      <c r="D12" s="45">
        <v>58.48</v>
      </c>
      <c r="E12" s="45"/>
      <c r="F12" s="43"/>
      <c r="G12" s="43"/>
      <c r="H12" s="43"/>
      <c r="I12" s="43"/>
      <c r="J12" s="44"/>
      <c r="K12" s="44"/>
      <c r="L12" s="45" t="s">
        <v>31</v>
      </c>
      <c r="M12" s="45">
        <v>2.74</v>
      </c>
      <c r="N12" s="43"/>
      <c r="O12" s="43"/>
      <c r="P12" s="44"/>
      <c r="Q12" s="45"/>
      <c r="R12" s="45"/>
      <c r="S12" s="45">
        <v>12.61</v>
      </c>
      <c r="T12" s="46">
        <f t="shared" si="0"/>
        <v>73.83</v>
      </c>
      <c r="U12" s="47">
        <v>1150</v>
      </c>
      <c r="V12" s="61" t="s">
        <v>60</v>
      </c>
    </row>
    <row r="13" spans="1:22" s="50" customFormat="1" ht="15" customHeight="1">
      <c r="A13" s="55">
        <v>10</v>
      </c>
      <c r="B13" s="60" t="s">
        <v>15</v>
      </c>
      <c r="C13" s="43">
        <v>3</v>
      </c>
      <c r="D13" s="45">
        <v>57.29</v>
      </c>
      <c r="E13" s="43"/>
      <c r="F13" s="43"/>
      <c r="G13" s="43"/>
      <c r="H13" s="43"/>
      <c r="I13" s="43"/>
      <c r="J13" s="44"/>
      <c r="K13" s="44"/>
      <c r="L13" s="45" t="s">
        <v>32</v>
      </c>
      <c r="M13" s="45">
        <v>2.74</v>
      </c>
      <c r="N13" s="43"/>
      <c r="O13" s="43"/>
      <c r="P13" s="44"/>
      <c r="Q13" s="45"/>
      <c r="R13" s="45"/>
      <c r="S13" s="45">
        <v>12.6</v>
      </c>
      <c r="T13" s="46">
        <f t="shared" si="0"/>
        <v>72.63</v>
      </c>
      <c r="U13" s="47">
        <v>1150</v>
      </c>
      <c r="V13" s="61" t="s">
        <v>60</v>
      </c>
    </row>
    <row r="14" spans="1:22" ht="15" customHeight="1">
      <c r="A14" s="56">
        <v>11</v>
      </c>
      <c r="B14" s="60" t="s">
        <v>16</v>
      </c>
      <c r="C14" s="43">
        <v>3</v>
      </c>
      <c r="D14" s="45">
        <v>58.75</v>
      </c>
      <c r="E14" s="45"/>
      <c r="F14" s="43"/>
      <c r="G14" s="43"/>
      <c r="H14" s="43"/>
      <c r="I14" s="43"/>
      <c r="J14" s="44"/>
      <c r="K14" s="44"/>
      <c r="L14" s="45" t="s">
        <v>33</v>
      </c>
      <c r="M14" s="45">
        <v>2.02</v>
      </c>
      <c r="N14" s="43"/>
      <c r="O14" s="43"/>
      <c r="P14" s="44"/>
      <c r="Q14" s="45"/>
      <c r="R14" s="45"/>
      <c r="S14" s="45">
        <v>12.59</v>
      </c>
      <c r="T14" s="46">
        <f t="shared" si="0"/>
        <v>73.36</v>
      </c>
      <c r="U14" s="47">
        <v>1150</v>
      </c>
      <c r="V14" s="61" t="s">
        <v>60</v>
      </c>
    </row>
    <row r="15" spans="1:22" ht="15" customHeight="1">
      <c r="A15" s="56">
        <v>12</v>
      </c>
      <c r="B15" s="60" t="s">
        <v>18</v>
      </c>
      <c r="C15" s="43">
        <v>3</v>
      </c>
      <c r="D15" s="45">
        <v>30.87</v>
      </c>
      <c r="E15" s="43"/>
      <c r="F15" s="43"/>
      <c r="G15" s="43"/>
      <c r="H15" s="43"/>
      <c r="I15" s="43"/>
      <c r="J15" s="44"/>
      <c r="K15" s="44"/>
      <c r="L15" s="45" t="s">
        <v>34</v>
      </c>
      <c r="M15" s="45">
        <v>2.1</v>
      </c>
      <c r="N15" s="43"/>
      <c r="O15" s="43"/>
      <c r="P15" s="44"/>
      <c r="Q15" s="45"/>
      <c r="R15" s="45"/>
      <c r="S15" s="45">
        <v>6.59</v>
      </c>
      <c r="T15" s="46">
        <f t="shared" si="0"/>
        <v>39.56</v>
      </c>
      <c r="U15" s="47">
        <v>1150</v>
      </c>
      <c r="V15" s="61" t="s">
        <v>60</v>
      </c>
    </row>
    <row r="16" spans="1:22" s="50" customFormat="1" ht="14.25" customHeight="1">
      <c r="A16" s="55">
        <v>13</v>
      </c>
      <c r="B16" s="72" t="s">
        <v>19</v>
      </c>
      <c r="C16" s="40">
        <v>4</v>
      </c>
      <c r="D16" s="41">
        <v>58.48</v>
      </c>
      <c r="E16" s="41"/>
      <c r="F16" s="40"/>
      <c r="G16" s="40"/>
      <c r="H16" s="40"/>
      <c r="I16" s="40"/>
      <c r="J16" s="42"/>
      <c r="K16" s="42"/>
      <c r="L16" s="41" t="s">
        <v>35</v>
      </c>
      <c r="M16" s="41">
        <v>2.1</v>
      </c>
      <c r="N16" s="40"/>
      <c r="O16" s="40"/>
      <c r="P16" s="42"/>
      <c r="Q16" s="41"/>
      <c r="R16" s="41"/>
      <c r="S16" s="41">
        <v>12.54</v>
      </c>
      <c r="T16" s="48">
        <f t="shared" si="0"/>
        <v>73.12</v>
      </c>
      <c r="U16" s="49">
        <v>1150</v>
      </c>
      <c r="V16" s="73">
        <f>T16*U16</f>
        <v>84088</v>
      </c>
    </row>
    <row r="17" spans="1:22" ht="15" customHeight="1">
      <c r="A17" s="56">
        <v>14</v>
      </c>
      <c r="B17" s="60" t="s">
        <v>20</v>
      </c>
      <c r="C17" s="43">
        <v>4</v>
      </c>
      <c r="D17" s="45">
        <v>57.29</v>
      </c>
      <c r="E17" s="43"/>
      <c r="F17" s="43"/>
      <c r="G17" s="43"/>
      <c r="H17" s="43"/>
      <c r="I17" s="43"/>
      <c r="J17" s="44"/>
      <c r="K17" s="44"/>
      <c r="L17" s="45" t="s">
        <v>36</v>
      </c>
      <c r="M17" s="45">
        <v>2.1</v>
      </c>
      <c r="N17" s="43"/>
      <c r="O17" s="43"/>
      <c r="P17" s="44"/>
      <c r="Q17" s="45"/>
      <c r="R17" s="45"/>
      <c r="S17" s="45">
        <v>12.54</v>
      </c>
      <c r="T17" s="46">
        <f t="shared" si="0"/>
        <v>71.93</v>
      </c>
      <c r="U17" s="47">
        <v>1150</v>
      </c>
      <c r="V17" s="61" t="s">
        <v>60</v>
      </c>
    </row>
    <row r="18" spans="1:22" ht="15" customHeight="1">
      <c r="A18" s="56">
        <v>15</v>
      </c>
      <c r="B18" s="60" t="s">
        <v>22</v>
      </c>
      <c r="C18" s="43">
        <v>4</v>
      </c>
      <c r="D18" s="45">
        <v>58.75</v>
      </c>
      <c r="E18" s="45"/>
      <c r="F18" s="43"/>
      <c r="G18" s="43"/>
      <c r="H18" s="43"/>
      <c r="I18" s="43"/>
      <c r="J18" s="44"/>
      <c r="K18" s="44"/>
      <c r="L18" s="45" t="s">
        <v>37</v>
      </c>
      <c r="M18" s="45">
        <v>2.1</v>
      </c>
      <c r="N18" s="43"/>
      <c r="O18" s="43"/>
      <c r="P18" s="44"/>
      <c r="Q18" s="45"/>
      <c r="R18" s="45"/>
      <c r="S18" s="45">
        <v>12.6</v>
      </c>
      <c r="T18" s="46">
        <f t="shared" si="0"/>
        <v>73.45</v>
      </c>
      <c r="U18" s="47">
        <v>1050</v>
      </c>
      <c r="V18" s="61" t="s">
        <v>60</v>
      </c>
    </row>
    <row r="19" spans="1:22" s="50" customFormat="1" ht="15" customHeight="1">
      <c r="A19" s="55">
        <v>16</v>
      </c>
      <c r="B19" s="83" t="s">
        <v>23</v>
      </c>
      <c r="C19" s="84">
        <v>4</v>
      </c>
      <c r="D19" s="85">
        <v>30.87</v>
      </c>
      <c r="E19" s="84"/>
      <c r="F19" s="84"/>
      <c r="G19" s="84"/>
      <c r="H19" s="84"/>
      <c r="I19" s="84"/>
      <c r="J19" s="86"/>
      <c r="K19" s="86"/>
      <c r="L19" s="85" t="s">
        <v>38</v>
      </c>
      <c r="M19" s="85">
        <v>2.15</v>
      </c>
      <c r="N19" s="84"/>
      <c r="O19" s="84"/>
      <c r="P19" s="86"/>
      <c r="Q19" s="85"/>
      <c r="R19" s="85"/>
      <c r="S19" s="85">
        <v>6.6</v>
      </c>
      <c r="T19" s="87">
        <f t="shared" si="0"/>
        <v>39.620000000000005</v>
      </c>
      <c r="U19" s="88">
        <v>1000</v>
      </c>
      <c r="V19" s="89" t="s">
        <v>60</v>
      </c>
    </row>
    <row r="20" spans="1:22" ht="15" customHeight="1">
      <c r="A20" s="56">
        <v>17</v>
      </c>
      <c r="B20" s="60" t="s">
        <v>24</v>
      </c>
      <c r="C20" s="43">
        <v>5</v>
      </c>
      <c r="D20" s="45">
        <v>58.48</v>
      </c>
      <c r="E20" s="45"/>
      <c r="F20" s="43"/>
      <c r="G20" s="43"/>
      <c r="H20" s="43"/>
      <c r="I20" s="43"/>
      <c r="J20" s="44"/>
      <c r="K20" s="44"/>
      <c r="L20" s="45" t="s">
        <v>39</v>
      </c>
      <c r="M20" s="45">
        <v>2.15</v>
      </c>
      <c r="N20" s="43"/>
      <c r="O20" s="43"/>
      <c r="P20" s="44"/>
      <c r="Q20" s="45"/>
      <c r="R20" s="45"/>
      <c r="S20" s="45">
        <v>12.55</v>
      </c>
      <c r="T20" s="46">
        <f t="shared" si="0"/>
        <v>73.17999999999999</v>
      </c>
      <c r="U20" s="47">
        <v>1150</v>
      </c>
      <c r="V20" s="61" t="s">
        <v>60</v>
      </c>
    </row>
    <row r="21" spans="1:22" ht="15" customHeight="1">
      <c r="A21" s="56">
        <v>18</v>
      </c>
      <c r="B21" s="72" t="s">
        <v>26</v>
      </c>
      <c r="C21" s="40">
        <v>5</v>
      </c>
      <c r="D21" s="41">
        <v>57.37</v>
      </c>
      <c r="E21" s="40"/>
      <c r="F21" s="40"/>
      <c r="G21" s="40"/>
      <c r="H21" s="40"/>
      <c r="I21" s="40"/>
      <c r="J21" s="42"/>
      <c r="K21" s="42"/>
      <c r="L21" s="41" t="s">
        <v>40</v>
      </c>
      <c r="M21" s="41">
        <v>2.15</v>
      </c>
      <c r="N21" s="40"/>
      <c r="O21" s="40"/>
      <c r="P21" s="42"/>
      <c r="Q21" s="41"/>
      <c r="R21" s="41"/>
      <c r="S21" s="41">
        <v>12.56</v>
      </c>
      <c r="T21" s="48">
        <f t="shared" si="0"/>
        <v>72.08</v>
      </c>
      <c r="U21" s="49">
        <v>1150</v>
      </c>
      <c r="V21" s="73">
        <f>T21*U21</f>
        <v>82892</v>
      </c>
    </row>
    <row r="22" spans="1:22" ht="15" customHeight="1">
      <c r="A22" s="56">
        <v>19</v>
      </c>
      <c r="B22" s="60" t="s">
        <v>46</v>
      </c>
      <c r="C22" s="43">
        <v>5</v>
      </c>
      <c r="D22" s="45">
        <v>58.68</v>
      </c>
      <c r="E22" s="45"/>
      <c r="F22" s="43"/>
      <c r="G22" s="43"/>
      <c r="H22" s="43"/>
      <c r="I22" s="43"/>
      <c r="J22" s="44"/>
      <c r="K22" s="44"/>
      <c r="L22" s="45" t="s">
        <v>41</v>
      </c>
      <c r="M22" s="45">
        <v>2.09</v>
      </c>
      <c r="N22" s="43"/>
      <c r="O22" s="43"/>
      <c r="P22" s="44"/>
      <c r="Q22" s="45"/>
      <c r="R22" s="45"/>
      <c r="S22" s="90">
        <v>12.59</v>
      </c>
      <c r="T22" s="46">
        <f t="shared" si="0"/>
        <v>73.36</v>
      </c>
      <c r="U22" s="47">
        <v>1050</v>
      </c>
      <c r="V22" s="61" t="s">
        <v>60</v>
      </c>
    </row>
    <row r="23" spans="1:22" ht="15" customHeight="1">
      <c r="A23" s="56">
        <v>20</v>
      </c>
      <c r="B23" s="60" t="s">
        <v>47</v>
      </c>
      <c r="C23" s="43">
        <v>5</v>
      </c>
      <c r="D23" s="45">
        <v>30.87</v>
      </c>
      <c r="E23" s="43"/>
      <c r="F23" s="43"/>
      <c r="G23" s="43"/>
      <c r="H23" s="43"/>
      <c r="I23" s="43"/>
      <c r="J23" s="44"/>
      <c r="K23" s="44"/>
      <c r="L23" s="45" t="s">
        <v>42</v>
      </c>
      <c r="M23" s="45">
        <v>2.15</v>
      </c>
      <c r="N23" s="43"/>
      <c r="O23" s="43"/>
      <c r="P23" s="44"/>
      <c r="Q23" s="45"/>
      <c r="R23" s="45"/>
      <c r="S23" s="45">
        <v>6.6</v>
      </c>
      <c r="T23" s="46">
        <f t="shared" si="0"/>
        <v>39.620000000000005</v>
      </c>
      <c r="U23" s="47">
        <v>1150</v>
      </c>
      <c r="V23" s="61" t="s">
        <v>60</v>
      </c>
    </row>
    <row r="24" spans="1:22" ht="15" customHeight="1">
      <c r="A24" s="56">
        <v>21</v>
      </c>
      <c r="B24" s="60" t="s">
        <v>48</v>
      </c>
      <c r="C24" s="43">
        <v>6</v>
      </c>
      <c r="D24" s="45">
        <v>61.09</v>
      </c>
      <c r="E24" s="45">
        <v>1</v>
      </c>
      <c r="F24" s="43">
        <v>0.96</v>
      </c>
      <c r="G24" s="43"/>
      <c r="H24" s="43">
        <v>1.01</v>
      </c>
      <c r="I24" s="43">
        <v>0.9</v>
      </c>
      <c r="J24" s="43">
        <v>600</v>
      </c>
      <c r="K24" s="44">
        <f>D24*E24*F24*H24*I24*J24</f>
        <v>31985.74656</v>
      </c>
      <c r="L24" s="45" t="s">
        <v>43</v>
      </c>
      <c r="M24" s="45">
        <v>2.15</v>
      </c>
      <c r="N24" s="43">
        <v>0.5</v>
      </c>
      <c r="O24" s="44">
        <f>J24-M24-N24</f>
        <v>597.35</v>
      </c>
      <c r="P24" s="44">
        <f>K24+O24</f>
        <v>32583.096559999998</v>
      </c>
      <c r="Q24" s="45" t="e">
        <f>P24/$P$30*100</f>
        <v>#DIV/0!</v>
      </c>
      <c r="R24" s="45" t="e">
        <f>Q24*$R$30/100</f>
        <v>#DIV/0!</v>
      </c>
      <c r="S24" s="45">
        <v>11.11</v>
      </c>
      <c r="T24" s="46">
        <f t="shared" si="0"/>
        <v>74.35</v>
      </c>
      <c r="U24" s="47">
        <v>1150</v>
      </c>
      <c r="V24" s="61" t="s">
        <v>60</v>
      </c>
    </row>
    <row r="25" spans="1:22" ht="15" customHeight="1">
      <c r="A25" s="56">
        <v>22</v>
      </c>
      <c r="B25" s="72" t="s">
        <v>49</v>
      </c>
      <c r="C25" s="40">
        <v>6</v>
      </c>
      <c r="D25" s="41">
        <v>53.52</v>
      </c>
      <c r="E25" s="40">
        <v>1.02</v>
      </c>
      <c r="F25" s="40">
        <v>0.96</v>
      </c>
      <c r="G25" s="40"/>
      <c r="H25" s="40">
        <v>1.01</v>
      </c>
      <c r="I25" s="40">
        <v>0.9</v>
      </c>
      <c r="J25" s="40">
        <v>600</v>
      </c>
      <c r="K25" s="42">
        <f>D25*E25*F25*H25*I25*J25</f>
        <v>28582.659993600002</v>
      </c>
      <c r="L25" s="41" t="s">
        <v>44</v>
      </c>
      <c r="M25" s="41">
        <v>2.15</v>
      </c>
      <c r="N25" s="40">
        <v>0.5</v>
      </c>
      <c r="O25" s="42">
        <f>J25-M25-N25</f>
        <v>597.35</v>
      </c>
      <c r="P25" s="42">
        <f>K25+O25</f>
        <v>29180.0099936</v>
      </c>
      <c r="Q25" s="41" t="e">
        <f>P25/$P$30*100</f>
        <v>#DIV/0!</v>
      </c>
      <c r="R25" s="41" t="e">
        <f>Q25*$R$30/100</f>
        <v>#DIV/0!</v>
      </c>
      <c r="S25" s="41">
        <v>9.95</v>
      </c>
      <c r="T25" s="48">
        <f t="shared" si="0"/>
        <v>65.62</v>
      </c>
      <c r="U25" s="49">
        <v>1150</v>
      </c>
      <c r="V25" s="73">
        <f>T25*U25</f>
        <v>75463</v>
      </c>
    </row>
    <row r="26" spans="1:22" ht="15" customHeight="1" thickBot="1">
      <c r="A26" s="56">
        <v>23</v>
      </c>
      <c r="B26" s="62" t="s">
        <v>50</v>
      </c>
      <c r="C26" s="63">
        <v>6</v>
      </c>
      <c r="D26" s="64">
        <v>78.02</v>
      </c>
      <c r="E26" s="65">
        <v>1</v>
      </c>
      <c r="F26" s="63">
        <v>0.96</v>
      </c>
      <c r="G26" s="63"/>
      <c r="H26" s="63">
        <v>1.01</v>
      </c>
      <c r="I26" s="63">
        <v>0.9</v>
      </c>
      <c r="J26" s="63">
        <v>600</v>
      </c>
      <c r="K26" s="66">
        <f>D26*E26*F26*H26*I26*J26</f>
        <v>40850.02368</v>
      </c>
      <c r="L26" s="65" t="s">
        <v>45</v>
      </c>
      <c r="M26" s="64">
        <v>2.15</v>
      </c>
      <c r="N26" s="67">
        <v>0.5</v>
      </c>
      <c r="O26" s="68">
        <f>J26-M26-N26</f>
        <v>597.35</v>
      </c>
      <c r="P26" s="68">
        <f>K26+O26</f>
        <v>41447.37368</v>
      </c>
      <c r="Q26" s="64" t="e">
        <f>P26/$P$30*100</f>
        <v>#DIV/0!</v>
      </c>
      <c r="R26" s="64" t="e">
        <f>Q26*$R$30/100</f>
        <v>#DIV/0!</v>
      </c>
      <c r="S26" s="64">
        <v>14.14</v>
      </c>
      <c r="T26" s="69">
        <f t="shared" si="0"/>
        <v>94.31</v>
      </c>
      <c r="U26" s="70">
        <v>1100</v>
      </c>
      <c r="V26" s="71">
        <f>T26*U26</f>
        <v>103741</v>
      </c>
    </row>
    <row r="27" spans="1:20" ht="12.75" hidden="1">
      <c r="A27" s="17"/>
      <c r="B27" s="33"/>
      <c r="C27" s="33"/>
      <c r="D27" s="33"/>
      <c r="E27" s="33"/>
      <c r="F27" s="33"/>
      <c r="G27" s="33"/>
      <c r="H27" s="33"/>
      <c r="I27" s="34"/>
      <c r="J27" s="34"/>
      <c r="K27" s="34"/>
      <c r="L27" s="34"/>
      <c r="M27" s="57"/>
      <c r="N27" s="34"/>
      <c r="O27" s="35"/>
      <c r="P27" s="35"/>
      <c r="Q27" s="36"/>
      <c r="R27" s="37"/>
      <c r="S27" s="37"/>
      <c r="T27" s="38" t="s">
        <v>57</v>
      </c>
    </row>
    <row r="28" spans="1:20" ht="13.5" hidden="1" thickBot="1">
      <c r="A28" s="18"/>
      <c r="B28" s="29"/>
      <c r="C28" s="29"/>
      <c r="D28" s="30"/>
      <c r="E28" s="29"/>
      <c r="F28" s="29"/>
      <c r="G28" s="29"/>
      <c r="H28" s="29"/>
      <c r="I28" s="29"/>
      <c r="J28" s="29"/>
      <c r="K28" s="31"/>
      <c r="L28" s="29"/>
      <c r="M28" s="30"/>
      <c r="N28" s="29"/>
      <c r="O28" s="31"/>
      <c r="P28" s="31"/>
      <c r="Q28" s="32"/>
      <c r="R28" s="32"/>
      <c r="S28" s="32"/>
      <c r="T28" s="28"/>
    </row>
    <row r="29" spans="1:20" ht="12.75" hidden="1">
      <c r="A29" s="23"/>
      <c r="B29" s="33"/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5"/>
      <c r="Q29" s="36"/>
      <c r="R29" s="37"/>
      <c r="S29" s="37"/>
      <c r="T29" s="38"/>
    </row>
    <row r="30" spans="1:20" ht="13.5" hidden="1" thickBot="1">
      <c r="A30" s="20"/>
      <c r="B30" s="24"/>
      <c r="C30" s="21"/>
      <c r="D30" s="25"/>
      <c r="E30" s="21"/>
      <c r="F30" s="21"/>
      <c r="G30" s="21"/>
      <c r="H30" s="21"/>
      <c r="I30" s="21"/>
      <c r="J30" s="21"/>
      <c r="K30" s="22"/>
      <c r="L30" s="21"/>
      <c r="M30" s="25"/>
      <c r="N30" s="21"/>
      <c r="O30" s="22"/>
      <c r="P30" s="22"/>
      <c r="Q30" s="26"/>
      <c r="R30" s="25"/>
      <c r="S30" s="27"/>
      <c r="T30" s="39"/>
    </row>
    <row r="31" spans="1:21" ht="12.75">
      <c r="A31" s="13"/>
      <c r="B31" s="14"/>
      <c r="C31" s="14"/>
      <c r="D31" s="14"/>
      <c r="E31" s="14"/>
      <c r="F31" s="14"/>
      <c r="G31" s="14"/>
      <c r="H31" s="14"/>
      <c r="I31" s="7"/>
      <c r="J31" s="7"/>
      <c r="K31" s="7"/>
      <c r="L31" s="7"/>
      <c r="M31" s="15"/>
      <c r="N31" s="7"/>
      <c r="O31" s="7"/>
      <c r="P31" s="9"/>
      <c r="Q31" s="2"/>
      <c r="R31" s="11"/>
      <c r="S31" s="11"/>
      <c r="T31" s="5">
        <f>SUM(T4:T30)</f>
        <v>1392.4799999999996</v>
      </c>
      <c r="U31" s="5"/>
    </row>
    <row r="32" spans="6:19" ht="12.75">
      <c r="F32" s="2"/>
      <c r="G32" s="2"/>
      <c r="H32" s="2"/>
      <c r="I32" s="2"/>
      <c r="J32" s="2"/>
      <c r="K32" s="2"/>
      <c r="L32" s="2"/>
      <c r="M32" s="2"/>
      <c r="N32" s="2"/>
      <c r="P32" s="2"/>
      <c r="R32" s="11"/>
      <c r="S32" s="11"/>
    </row>
    <row r="33" ht="12.75">
      <c r="B33" s="77" t="s">
        <v>60</v>
      </c>
    </row>
    <row r="34" spans="2:19" ht="12.75">
      <c r="B34" t="s">
        <v>61</v>
      </c>
      <c r="D34" s="5"/>
      <c r="R34" s="11"/>
      <c r="S34" s="11"/>
    </row>
    <row r="35" spans="4:20" ht="12.75">
      <c r="D35" s="5"/>
      <c r="R35" s="11"/>
      <c r="S35" s="11"/>
      <c r="T35" s="6"/>
    </row>
    <row r="36" spans="4:19" ht="12.75">
      <c r="D36" s="5"/>
      <c r="M36" s="3"/>
      <c r="N36" s="3"/>
      <c r="O36" s="3"/>
      <c r="P36" s="3"/>
      <c r="R36" s="11"/>
      <c r="S36" s="11"/>
    </row>
    <row r="37" spans="2:19" ht="15">
      <c r="B37" s="79"/>
      <c r="D37" s="5"/>
      <c r="M37" s="3"/>
      <c r="N37" s="3"/>
      <c r="O37" s="3"/>
      <c r="P37" s="3"/>
      <c r="R37" s="11"/>
      <c r="S37" s="11"/>
    </row>
    <row r="38" spans="4:19" ht="12.75">
      <c r="D38" s="5"/>
      <c r="M38" s="3"/>
      <c r="N38" s="3"/>
      <c r="O38" s="3"/>
      <c r="P38" s="3"/>
      <c r="R38" s="11"/>
      <c r="S38" s="11"/>
    </row>
    <row r="39" spans="2:19" ht="12.75">
      <c r="B39" s="1"/>
      <c r="D39" s="4"/>
      <c r="E39" s="1"/>
      <c r="M39" s="3"/>
      <c r="N39" s="3"/>
      <c r="O39" s="3"/>
      <c r="P39" s="3"/>
      <c r="R39" s="11"/>
      <c r="S39" s="11"/>
    </row>
    <row r="40" spans="4:20" ht="12.75">
      <c r="D40" s="4"/>
      <c r="E40" s="1"/>
      <c r="R40" s="11"/>
      <c r="S40" s="11"/>
      <c r="T40" s="6"/>
    </row>
    <row r="41" spans="18:19" ht="12.75">
      <c r="R41" s="11"/>
      <c r="S41" s="11"/>
    </row>
    <row r="42" spans="1:19" ht="20.25">
      <c r="A42" s="13"/>
      <c r="B42" s="74"/>
      <c r="D42" s="75"/>
      <c r="E42" s="75"/>
      <c r="F42" s="76"/>
      <c r="G42" s="76"/>
      <c r="H42" s="14"/>
      <c r="I42" s="14"/>
      <c r="J42" s="14"/>
      <c r="K42" s="7"/>
      <c r="L42" s="16"/>
      <c r="M42" s="12"/>
      <c r="N42" s="7"/>
      <c r="O42" s="8"/>
      <c r="P42" s="9"/>
      <c r="Q42" s="10"/>
      <c r="R42" s="11"/>
      <c r="S42" s="11"/>
    </row>
    <row r="43" spans="1:19" ht="12.7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7"/>
      <c r="L43" s="16"/>
      <c r="M43" s="12"/>
      <c r="N43" s="7"/>
      <c r="O43" s="8"/>
      <c r="P43" s="9"/>
      <c r="Q43" s="10"/>
      <c r="R43" s="11"/>
      <c r="S43" s="11"/>
    </row>
    <row r="44" spans="1:19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office</cp:lastModifiedBy>
  <cp:lastPrinted>2011-01-14T14:50:39Z</cp:lastPrinted>
  <dcterms:created xsi:type="dcterms:W3CDTF">2001-10-25T17:09:38Z</dcterms:created>
  <dcterms:modified xsi:type="dcterms:W3CDTF">2012-09-17T06:35:25Z</dcterms:modified>
  <cp:category/>
  <cp:version/>
  <cp:contentType/>
  <cp:contentStatus/>
</cp:coreProperties>
</file>